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T\DISTRIBUTIONS\IMPACT Distributions\Quarterly Distributions\FY24\Flood Mitigation and Reinvestment\"/>
    </mc:Choice>
  </mc:AlternateContent>
  <xr:revisionPtr revIDLastSave="0" documentId="13_ncr:1_{9D9B9F50-1B79-4744-8622-C19FF51C82A6}" xr6:coauthVersionLast="36" xr6:coauthVersionMax="36" xr10:uidLastSave="{00000000-0000-0000-0000-000000000000}"/>
  <bookViews>
    <workbookView xWindow="0" yWindow="0" windowWidth="21576" windowHeight="7896" activeTab="2" xr2:uid="{00000000-000D-0000-FFFF-FFFF00000000}"/>
  </bookViews>
  <sheets>
    <sheet name="QTR1" sheetId="1" r:id="rId1"/>
    <sheet name="Fort Dodge Q1 Overpayment" sheetId="2" r:id="rId2"/>
    <sheet name="QTR2" sheetId="3" r:id="rId3"/>
  </sheets>
  <calcPr calcId="191029"/>
</workbook>
</file>

<file path=xl/calcChain.xml><?xml version="1.0" encoding="utf-8"?>
<calcChain xmlns="http://schemas.openxmlformats.org/spreadsheetml/2006/main">
  <c r="G25" i="1" l="1"/>
  <c r="G14" i="1"/>
  <c r="M32" i="3"/>
  <c r="M30" i="3"/>
  <c r="I25" i="3"/>
  <c r="G25" i="3"/>
  <c r="I14" i="3"/>
  <c r="G14" i="3"/>
  <c r="M9" i="2" l="1"/>
  <c r="M7" i="2"/>
  <c r="E7" i="2"/>
  <c r="I7" i="2" s="1"/>
  <c r="I25" i="1" l="1"/>
  <c r="I14" i="1"/>
</calcChain>
</file>

<file path=xl/sharedStrings.xml><?xml version="1.0" encoding="utf-8"?>
<sst xmlns="http://schemas.openxmlformats.org/spreadsheetml/2006/main" count="144" uniqueCount="50">
  <si>
    <t>Field</t>
  </si>
  <si>
    <t>Value</t>
  </si>
  <si>
    <t>Administrative Details</t>
  </si>
  <si>
    <t>Total Admin Fee</t>
  </si>
  <si>
    <t>Flood Mitigation Details</t>
  </si>
  <si>
    <t>District</t>
  </si>
  <si>
    <t>Reported Sales</t>
  </si>
  <si>
    <t>Base Amount</t>
  </si>
  <si>
    <t>Increment</t>
  </si>
  <si>
    <t>70% Cap</t>
  </si>
  <si>
    <t>Remaining Fiscal Year Cap</t>
  </si>
  <si>
    <t>Admin Fee</t>
  </si>
  <si>
    <t>Funded Amount</t>
  </si>
  <si>
    <t>Allowed Distribution</t>
  </si>
  <si>
    <t>Coralville Flood Mitigation</t>
  </si>
  <si>
    <t>Storm Lake Flood Mitigation</t>
  </si>
  <si>
    <t>Burlington Flood Mitigation</t>
  </si>
  <si>
    <t>Council Bluffs Flood Mitigation</t>
  </si>
  <si>
    <t>Waverly Flood Mitigation</t>
  </si>
  <si>
    <t>Dubuque Flood Mitigation</t>
  </si>
  <si>
    <t>Des Moines Flood Mitigation</t>
  </si>
  <si>
    <t>Cedar Rapids Flood Mitigation</t>
  </si>
  <si>
    <t>Reinvestment District Details - Version 1</t>
  </si>
  <si>
    <t>State Sales Tax</t>
  </si>
  <si>
    <t>Sales Subject to Tax</t>
  </si>
  <si>
    <t>Reported State Hotel/Motel</t>
  </si>
  <si>
    <t>Remaining Cap</t>
  </si>
  <si>
    <t>Total Distribution</t>
  </si>
  <si>
    <t>Distribution Less Fees</t>
  </si>
  <si>
    <t>Waterloo Reinvestment District V1</t>
  </si>
  <si>
    <t>Coralville Reinvestment District V1</t>
  </si>
  <si>
    <t>Grinnell Reinvestment District V1</t>
  </si>
  <si>
    <t>Mason City Reinvestment District V1</t>
  </si>
  <si>
    <t>Sioux City Reinvestment District V1</t>
  </si>
  <si>
    <t>Des Moines Reinvestment District V1</t>
  </si>
  <si>
    <t>Muscatine Reinvestment District V1</t>
  </si>
  <si>
    <t>Sales Tax</t>
  </si>
  <si>
    <t>Sales</t>
  </si>
  <si>
    <t>Sales Base</t>
  </si>
  <si>
    <t>Sales Increment</t>
  </si>
  <si>
    <t>Hotel/Motel Tax</t>
  </si>
  <si>
    <t>Hotel/Motel Base</t>
  </si>
  <si>
    <t>HM Increment</t>
  </si>
  <si>
    <t>Fort Dodge Reinvestment District V2</t>
  </si>
  <si>
    <t>Distibution</t>
  </si>
  <si>
    <t>Correcteded</t>
  </si>
  <si>
    <t>Overpayment</t>
  </si>
  <si>
    <t>Merle Hay Reinvestment District V2</t>
  </si>
  <si>
    <t xml:space="preserve">less Ft Dodge's prior quarters overpayment </t>
  </si>
  <si>
    <t>Amount of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</si>
</sst>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right" wrapText="1"/>
    </xf>
    <xf numFmtId="164" fontId="1" fillId="0" borderId="0" xfId="0" applyNumberFormat="1" applyFont="1"/>
    <xf numFmtId="164" fontId="3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4" fontId="1" fillId="0" borderId="2" xfId="0" applyNumberFormat="1" applyFont="1" applyBorder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/>
    <xf numFmtId="4" fontId="1" fillId="0" borderId="3" xfId="0" applyNumberFormat="1" applyFont="1" applyBorder="1"/>
    <xf numFmtId="4" fontId="1" fillId="0" borderId="3" xfId="0" applyNumberFormat="1" applyFont="1" applyFill="1" applyBorder="1"/>
    <xf numFmtId="4" fontId="2" fillId="0" borderId="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opLeftCell="F13" workbookViewId="0">
      <selection activeCell="N29" sqref="N29"/>
    </sheetView>
  </sheetViews>
  <sheetFormatPr defaultRowHeight="13.8" x14ac:dyDescent="0.25"/>
  <cols>
    <col min="1" max="1" width="30" style="2" customWidth="1"/>
    <col min="2" max="13" width="21.44140625" style="2" customWidth="1"/>
    <col min="14" max="14" width="12.6640625" style="2" bestFit="1" customWidth="1"/>
    <col min="15" max="16384" width="8.88671875" style="2"/>
  </cols>
  <sheetData>
    <row r="1" spans="1:9" x14ac:dyDescent="0.25">
      <c r="A1" s="4" t="s">
        <v>0</v>
      </c>
      <c r="B1" s="4" t="s">
        <v>1</v>
      </c>
    </row>
    <row r="2" spans="1:9" x14ac:dyDescent="0.25">
      <c r="A2" s="5" t="s">
        <v>2</v>
      </c>
      <c r="B2" s="6"/>
    </row>
    <row r="3" spans="1:9" x14ac:dyDescent="0.25">
      <c r="A3" s="5" t="s">
        <v>3</v>
      </c>
      <c r="B3" s="7">
        <v>7000.99</v>
      </c>
    </row>
    <row r="4" spans="1:9" x14ac:dyDescent="0.25">
      <c r="A4" s="5" t="s">
        <v>4</v>
      </c>
      <c r="B4" s="6"/>
    </row>
    <row r="5" spans="1:9" ht="27.6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</row>
    <row r="6" spans="1:9" x14ac:dyDescent="0.25">
      <c r="A6" s="6" t="s">
        <v>14</v>
      </c>
      <c r="B6" s="7">
        <v>13459037.630000001</v>
      </c>
      <c r="C6" s="7">
        <v>8685101.5500000007</v>
      </c>
      <c r="D6" s="7">
        <v>4773936.08</v>
      </c>
      <c r="E6" s="7">
        <v>3341755.26</v>
      </c>
      <c r="F6" s="7">
        <v>147484</v>
      </c>
      <c r="G6" s="7">
        <v>322.12</v>
      </c>
      <c r="H6" s="7">
        <v>210691.43</v>
      </c>
      <c r="I6" s="7">
        <v>147161.88</v>
      </c>
    </row>
    <row r="7" spans="1:9" x14ac:dyDescent="0.25">
      <c r="A7" s="6" t="s">
        <v>15</v>
      </c>
      <c r="B7" s="7">
        <v>3147709.89</v>
      </c>
      <c r="C7" s="7">
        <v>2048648.3</v>
      </c>
      <c r="D7" s="7">
        <v>1099061.5900000001</v>
      </c>
      <c r="E7" s="7">
        <v>769343.11</v>
      </c>
      <c r="F7" s="7">
        <v>250000</v>
      </c>
      <c r="G7" s="7">
        <v>74.16</v>
      </c>
      <c r="H7" s="7">
        <v>357142.86</v>
      </c>
      <c r="I7" s="7">
        <v>249925.84</v>
      </c>
    </row>
    <row r="8" spans="1:9" x14ac:dyDescent="0.25">
      <c r="A8" s="6" t="s">
        <v>16</v>
      </c>
      <c r="B8" s="7">
        <v>4550894.6100000003</v>
      </c>
      <c r="C8" s="7">
        <v>3467396.16</v>
      </c>
      <c r="D8" s="7">
        <v>1083498.45</v>
      </c>
      <c r="E8" s="7">
        <v>758448.92</v>
      </c>
      <c r="F8" s="7">
        <v>1157915</v>
      </c>
      <c r="G8" s="7">
        <v>73.11</v>
      </c>
      <c r="H8" s="7">
        <v>1083498.46</v>
      </c>
      <c r="I8" s="7">
        <v>758375.81</v>
      </c>
    </row>
    <row r="9" spans="1:9" x14ac:dyDescent="0.25">
      <c r="A9" s="6" t="s">
        <v>17</v>
      </c>
      <c r="B9" s="7">
        <v>19355199.760000002</v>
      </c>
      <c r="C9" s="7">
        <v>12485074.210000001</v>
      </c>
      <c r="D9" s="7">
        <v>6870125.5499999998</v>
      </c>
      <c r="E9" s="7">
        <v>4809087.88</v>
      </c>
      <c r="F9" s="7">
        <v>2200000</v>
      </c>
      <c r="G9" s="7">
        <v>463.56</v>
      </c>
      <c r="H9" s="7">
        <v>3142857.14</v>
      </c>
      <c r="I9" s="7">
        <v>2199536.44</v>
      </c>
    </row>
    <row r="10" spans="1:9" x14ac:dyDescent="0.25">
      <c r="A10" s="6" t="s">
        <v>18</v>
      </c>
      <c r="B10" s="7">
        <v>2640189.0299999998</v>
      </c>
      <c r="C10" s="7">
        <v>1538466.26</v>
      </c>
      <c r="D10" s="7">
        <v>1101722.77</v>
      </c>
      <c r="E10" s="7">
        <v>771205.94</v>
      </c>
      <c r="F10" s="7">
        <v>579079</v>
      </c>
      <c r="G10" s="7">
        <v>74.34</v>
      </c>
      <c r="H10" s="7">
        <v>827255.71</v>
      </c>
      <c r="I10" s="7">
        <v>579004.66</v>
      </c>
    </row>
    <row r="11" spans="1:9" x14ac:dyDescent="0.25">
      <c r="A11" s="6" t="s">
        <v>19</v>
      </c>
      <c r="B11" s="7">
        <v>20420196.699999999</v>
      </c>
      <c r="C11" s="7">
        <v>12357186.85</v>
      </c>
      <c r="D11" s="7">
        <v>8063009.8499999996</v>
      </c>
      <c r="E11" s="7">
        <v>5644106.9000000004</v>
      </c>
      <c r="F11" s="7">
        <v>7115772</v>
      </c>
      <c r="G11" s="7">
        <v>544.04999999999995</v>
      </c>
      <c r="H11" s="7">
        <v>8063009.8600000003</v>
      </c>
      <c r="I11" s="7">
        <v>5643562.8499999996</v>
      </c>
    </row>
    <row r="12" spans="1:9" x14ac:dyDescent="0.25">
      <c r="A12" s="6" t="s">
        <v>20</v>
      </c>
      <c r="B12" s="7">
        <v>161945575.13999999</v>
      </c>
      <c r="C12" s="7">
        <v>97842628.299999997</v>
      </c>
      <c r="D12" s="7">
        <v>64102946.840000004</v>
      </c>
      <c r="E12" s="7">
        <v>44872062.789999999</v>
      </c>
      <c r="F12" s="7">
        <v>3549750</v>
      </c>
      <c r="G12" s="7">
        <v>4325.3100000000004</v>
      </c>
      <c r="H12" s="7">
        <v>5071071.43</v>
      </c>
      <c r="I12" s="7">
        <v>3545424.69</v>
      </c>
    </row>
    <row r="13" spans="1:9" ht="14.4" thickBot="1" x14ac:dyDescent="0.3">
      <c r="A13" s="6" t="s">
        <v>21</v>
      </c>
      <c r="B13" s="7">
        <v>51340330.399999999</v>
      </c>
      <c r="C13" s="7">
        <v>35773961.899999999</v>
      </c>
      <c r="D13" s="7">
        <v>15566368.5</v>
      </c>
      <c r="E13" s="7">
        <v>10896457.949999999</v>
      </c>
      <c r="F13" s="7">
        <v>15000000</v>
      </c>
      <c r="G13" s="7">
        <v>1050.33</v>
      </c>
      <c r="H13" s="7">
        <v>15566368.5</v>
      </c>
      <c r="I13" s="7">
        <v>10895407.619999999</v>
      </c>
    </row>
    <row r="14" spans="1:9" ht="14.4" thickTop="1" x14ac:dyDescent="0.25">
      <c r="G14" s="17">
        <f>SUM(G6:G13)</f>
        <v>6926.9800000000005</v>
      </c>
      <c r="I14" s="17">
        <f>SUM(I6:I13)</f>
        <v>24018399.789999999</v>
      </c>
    </row>
    <row r="15" spans="1:9" x14ac:dyDescent="0.25">
      <c r="A15" s="4" t="s">
        <v>0</v>
      </c>
      <c r="B15" s="4" t="s">
        <v>1</v>
      </c>
    </row>
    <row r="16" spans="1:9" ht="27.6" x14ac:dyDescent="0.25">
      <c r="A16" s="5" t="s">
        <v>22</v>
      </c>
      <c r="B16" s="6"/>
    </row>
    <row r="17" spans="1:14" ht="27.6" x14ac:dyDescent="0.25">
      <c r="A17" s="4" t="s">
        <v>5</v>
      </c>
      <c r="B17" s="4" t="s">
        <v>23</v>
      </c>
      <c r="C17" s="4" t="s">
        <v>24</v>
      </c>
      <c r="D17" s="4" t="s">
        <v>25</v>
      </c>
      <c r="E17" s="4" t="s">
        <v>8</v>
      </c>
      <c r="F17" s="4" t="s">
        <v>26</v>
      </c>
      <c r="G17" s="4" t="s">
        <v>11</v>
      </c>
      <c r="H17" s="4" t="s">
        <v>27</v>
      </c>
      <c r="I17" s="4" t="s">
        <v>28</v>
      </c>
    </row>
    <row r="18" spans="1:14" ht="27.6" x14ac:dyDescent="0.25">
      <c r="A18" s="6" t="s">
        <v>29</v>
      </c>
      <c r="B18" s="7">
        <v>3535.51</v>
      </c>
      <c r="C18" s="7">
        <v>58925.17</v>
      </c>
      <c r="D18" s="7">
        <v>44309.7</v>
      </c>
      <c r="E18" s="7">
        <v>46666.71</v>
      </c>
      <c r="F18" s="7">
        <v>11117926.58</v>
      </c>
      <c r="G18" s="7">
        <v>3.15</v>
      </c>
      <c r="H18" s="7">
        <v>46666.71</v>
      </c>
      <c r="I18" s="7">
        <v>46663.56</v>
      </c>
    </row>
    <row r="19" spans="1:14" ht="27.6" x14ac:dyDescent="0.25">
      <c r="A19" s="6" t="s">
        <v>30</v>
      </c>
      <c r="B19" s="7">
        <v>78157.88</v>
      </c>
      <c r="C19" s="7">
        <v>1302631.33</v>
      </c>
      <c r="D19" s="7">
        <v>115185.32</v>
      </c>
      <c r="E19" s="7">
        <v>167290.57</v>
      </c>
      <c r="F19" s="7">
        <v>10369815.880000001</v>
      </c>
      <c r="G19" s="7">
        <v>11.29</v>
      </c>
      <c r="H19" s="7">
        <v>167290.57</v>
      </c>
      <c r="I19" s="7">
        <v>167279.28</v>
      </c>
    </row>
    <row r="20" spans="1:14" ht="27.6" x14ac:dyDescent="0.25">
      <c r="A20" s="6" t="s">
        <v>31</v>
      </c>
      <c r="B20" s="7">
        <v>14238.81</v>
      </c>
      <c r="C20" s="7">
        <v>237313.5</v>
      </c>
      <c r="D20" s="7">
        <v>17743.98</v>
      </c>
      <c r="E20" s="7">
        <v>27236.52</v>
      </c>
      <c r="F20" s="7">
        <v>6581354.5</v>
      </c>
      <c r="G20" s="7">
        <v>1.84</v>
      </c>
      <c r="H20" s="7">
        <v>27236.52</v>
      </c>
      <c r="I20" s="7">
        <v>27234.68</v>
      </c>
    </row>
    <row r="21" spans="1:14" ht="27.6" x14ac:dyDescent="0.25">
      <c r="A21" s="6" t="s">
        <v>32</v>
      </c>
      <c r="B21" s="7">
        <v>43964.34</v>
      </c>
      <c r="C21" s="7">
        <v>732738.99</v>
      </c>
      <c r="D21" s="7">
        <v>0</v>
      </c>
      <c r="E21" s="7">
        <v>29309.56</v>
      </c>
      <c r="F21" s="7">
        <v>8674587.1400000006</v>
      </c>
      <c r="G21" s="7">
        <v>1.98</v>
      </c>
      <c r="H21" s="7">
        <v>29309.56</v>
      </c>
      <c r="I21" s="7">
        <v>29307.58</v>
      </c>
    </row>
    <row r="22" spans="1:14" ht="27.6" x14ac:dyDescent="0.25">
      <c r="A22" s="6" t="s">
        <v>33</v>
      </c>
      <c r="B22" s="7">
        <v>30518.19</v>
      </c>
      <c r="C22" s="7">
        <v>508636.5</v>
      </c>
      <c r="D22" s="7">
        <v>71763.97</v>
      </c>
      <c r="E22" s="7">
        <v>92109.43</v>
      </c>
      <c r="F22" s="7">
        <v>12510421.93</v>
      </c>
      <c r="G22" s="7">
        <v>6.21</v>
      </c>
      <c r="H22" s="7">
        <v>92109.43</v>
      </c>
      <c r="I22" s="7">
        <v>92103.22</v>
      </c>
    </row>
    <row r="23" spans="1:14" ht="27.6" x14ac:dyDescent="0.25">
      <c r="A23" s="6" t="s">
        <v>34</v>
      </c>
      <c r="B23" s="7">
        <v>308408.92</v>
      </c>
      <c r="C23" s="7">
        <v>5140148.66</v>
      </c>
      <c r="D23" s="7">
        <v>266016.28000000003</v>
      </c>
      <c r="E23" s="7">
        <v>471622.23</v>
      </c>
      <c r="F23" s="7">
        <v>30437204.469999999</v>
      </c>
      <c r="G23" s="7">
        <v>31.82</v>
      </c>
      <c r="H23" s="7">
        <v>471622.23</v>
      </c>
      <c r="I23" s="7">
        <v>471590.41</v>
      </c>
    </row>
    <row r="24" spans="1:14" ht="28.2" thickBot="1" x14ac:dyDescent="0.3">
      <c r="A24" s="6" t="s">
        <v>35</v>
      </c>
      <c r="B24" s="7">
        <v>30838.560000000001</v>
      </c>
      <c r="C24" s="7">
        <v>513976</v>
      </c>
      <c r="D24" s="7">
        <v>47033.8</v>
      </c>
      <c r="E24" s="7">
        <v>67592.84</v>
      </c>
      <c r="F24" s="7">
        <v>9137080.3200000003</v>
      </c>
      <c r="G24" s="7">
        <v>4.5599999999999996</v>
      </c>
      <c r="H24" s="7">
        <v>67592.84</v>
      </c>
      <c r="I24" s="7">
        <v>67588.28</v>
      </c>
    </row>
    <row r="25" spans="1:14" ht="14.4" thickTop="1" x14ac:dyDescent="0.25">
      <c r="G25" s="17">
        <f>SUM(G18:G24)</f>
        <v>60.850000000000009</v>
      </c>
      <c r="I25" s="17">
        <f>SUM(I18:I24)</f>
        <v>901767.01</v>
      </c>
    </row>
    <row r="26" spans="1:14" x14ac:dyDescent="0.25">
      <c r="I26" s="3"/>
    </row>
    <row r="27" spans="1:14" ht="27.6" x14ac:dyDescent="0.25">
      <c r="A27" s="4" t="s">
        <v>5</v>
      </c>
      <c r="B27" s="4" t="s">
        <v>36</v>
      </c>
      <c r="C27" s="4" t="s">
        <v>37</v>
      </c>
      <c r="D27" s="4" t="s">
        <v>38</v>
      </c>
      <c r="E27" s="4" t="s">
        <v>39</v>
      </c>
      <c r="F27" s="4" t="s">
        <v>40</v>
      </c>
      <c r="G27" s="4" t="s">
        <v>41</v>
      </c>
      <c r="H27" s="4" t="s">
        <v>42</v>
      </c>
      <c r="I27" s="4" t="s">
        <v>8</v>
      </c>
      <c r="J27" s="4" t="s">
        <v>26</v>
      </c>
      <c r="K27" s="4" t="s">
        <v>11</v>
      </c>
      <c r="L27" s="4" t="s">
        <v>27</v>
      </c>
      <c r="M27" s="4" t="s">
        <v>28</v>
      </c>
    </row>
    <row r="28" spans="1:14" ht="27.6" x14ac:dyDescent="0.25">
      <c r="A28" s="6" t="s">
        <v>43</v>
      </c>
      <c r="B28" s="7">
        <v>409882</v>
      </c>
      <c r="C28" s="7">
        <v>6831366.6699999999</v>
      </c>
      <c r="D28" s="7">
        <v>1955439</v>
      </c>
      <c r="E28" s="7">
        <v>195037.11</v>
      </c>
      <c r="F28" s="7">
        <v>0</v>
      </c>
      <c r="G28" s="7">
        <v>0</v>
      </c>
      <c r="H28" s="7">
        <v>0</v>
      </c>
      <c r="I28" s="7">
        <v>195037.11</v>
      </c>
      <c r="J28" s="7">
        <v>17000000</v>
      </c>
      <c r="K28" s="7">
        <v>13.16</v>
      </c>
      <c r="L28" s="7">
        <v>195037.11</v>
      </c>
      <c r="M28" s="7">
        <v>195023.95</v>
      </c>
    </row>
    <row r="29" spans="1:14" x14ac:dyDescent="0.25">
      <c r="N2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77D5-DDEE-4081-B402-B9EEFEF757AB}">
  <dimension ref="A1:M10"/>
  <sheetViews>
    <sheetView topLeftCell="F1" workbookViewId="0">
      <selection activeCell="H22" sqref="H22"/>
    </sheetView>
  </sheetViews>
  <sheetFormatPr defaultRowHeight="13.8" x14ac:dyDescent="0.25"/>
  <cols>
    <col min="1" max="1" width="30" style="8" customWidth="1"/>
    <col min="2" max="13" width="21.44140625" style="8" customWidth="1"/>
    <col min="14" max="14" width="11.6640625" style="8" bestFit="1" customWidth="1"/>
    <col min="15" max="16384" width="8.88671875" style="8"/>
  </cols>
  <sheetData>
    <row r="1" spans="1:13" x14ac:dyDescent="0.25">
      <c r="A1" s="8" t="s">
        <v>44</v>
      </c>
    </row>
    <row r="2" spans="1:13" ht="27.6" x14ac:dyDescent="0.25">
      <c r="A2" s="9" t="s">
        <v>5</v>
      </c>
      <c r="B2" s="9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8</v>
      </c>
      <c r="J2" s="9" t="s">
        <v>26</v>
      </c>
      <c r="K2" s="9" t="s">
        <v>11</v>
      </c>
      <c r="L2" s="9" t="s">
        <v>27</v>
      </c>
      <c r="M2" s="9" t="s">
        <v>28</v>
      </c>
    </row>
    <row r="3" spans="1:13" ht="27.6" x14ac:dyDescent="0.25">
      <c r="A3" s="10" t="s">
        <v>43</v>
      </c>
      <c r="B3" s="11">
        <v>409882</v>
      </c>
      <c r="C3" s="11">
        <v>6831366.6699999999</v>
      </c>
      <c r="D3" s="11">
        <v>1955439</v>
      </c>
      <c r="E3" s="11">
        <v>195037.11</v>
      </c>
      <c r="F3" s="11">
        <v>0</v>
      </c>
      <c r="G3" s="11">
        <v>0</v>
      </c>
      <c r="H3" s="11">
        <v>0</v>
      </c>
      <c r="I3" s="11">
        <v>195037.11</v>
      </c>
      <c r="J3" s="11">
        <v>17000000</v>
      </c>
      <c r="K3" s="11">
        <v>13.16</v>
      </c>
      <c r="L3" s="11">
        <v>195037.11</v>
      </c>
      <c r="M3" s="11">
        <v>195023.95</v>
      </c>
    </row>
    <row r="5" spans="1:13" x14ac:dyDescent="0.25">
      <c r="A5" s="8" t="s">
        <v>45</v>
      </c>
    </row>
    <row r="6" spans="1:13" ht="27.6" x14ac:dyDescent="0.25">
      <c r="A6" s="9" t="s">
        <v>5</v>
      </c>
      <c r="B6" s="9" t="s">
        <v>36</v>
      </c>
      <c r="C6" s="9" t="s">
        <v>37</v>
      </c>
      <c r="D6" s="9" t="s">
        <v>38</v>
      </c>
      <c r="E6" s="9" t="s">
        <v>39</v>
      </c>
      <c r="F6" s="9" t="s">
        <v>40</v>
      </c>
      <c r="G6" s="9" t="s">
        <v>41</v>
      </c>
      <c r="H6" s="9" t="s">
        <v>42</v>
      </c>
      <c r="I6" s="9" t="s">
        <v>8</v>
      </c>
      <c r="J6" s="9" t="s">
        <v>26</v>
      </c>
      <c r="K6" s="9" t="s">
        <v>11</v>
      </c>
      <c r="L6" s="9" t="s">
        <v>27</v>
      </c>
      <c r="M6" s="9" t="s">
        <v>28</v>
      </c>
    </row>
    <row r="7" spans="1:13" ht="27.6" x14ac:dyDescent="0.25">
      <c r="A7" s="10" t="s">
        <v>43</v>
      </c>
      <c r="B7" s="8">
        <v>405987.30000000005</v>
      </c>
      <c r="C7" s="8">
        <v>6766454.8899999997</v>
      </c>
      <c r="D7" s="11">
        <v>1955439</v>
      </c>
      <c r="E7" s="8">
        <f>(C7-D7)*0.04</f>
        <v>192440.63559999998</v>
      </c>
      <c r="F7" s="8">
        <v>0</v>
      </c>
      <c r="G7" s="8">
        <v>0</v>
      </c>
      <c r="H7" s="8">
        <v>0</v>
      </c>
      <c r="I7" s="8">
        <f>E7</f>
        <v>192440.63559999998</v>
      </c>
      <c r="J7" s="11">
        <v>17000000</v>
      </c>
      <c r="K7" s="11">
        <v>13.16</v>
      </c>
      <c r="L7" s="8">
        <v>192440.63559999998</v>
      </c>
      <c r="M7" s="8">
        <f>L7-K7</f>
        <v>192427.47559999998</v>
      </c>
    </row>
    <row r="8" spans="1:13" ht="14.4" thickBot="1" x14ac:dyDescent="0.3"/>
    <row r="9" spans="1:13" ht="15" thickTop="1" thickBot="1" x14ac:dyDescent="0.3">
      <c r="L9" s="8" t="s">
        <v>46</v>
      </c>
      <c r="M9" s="12">
        <f>M3-M7</f>
        <v>2596.4744000000355</v>
      </c>
    </row>
    <row r="10" spans="1:13" ht="14.4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6AC2-F380-4371-967F-81EFAB8EEBF3}">
  <dimension ref="A1:O33"/>
  <sheetViews>
    <sheetView tabSelected="1" topLeftCell="E19" workbookViewId="0">
      <selection activeCell="M32" sqref="M32"/>
    </sheetView>
  </sheetViews>
  <sheetFormatPr defaultRowHeight="13.8" x14ac:dyDescent="0.25"/>
  <cols>
    <col min="1" max="1" width="30" style="2" customWidth="1"/>
    <col min="2" max="12" width="21.44140625" style="2" customWidth="1"/>
    <col min="13" max="13" width="19.109375" style="2" bestFit="1" customWidth="1"/>
    <col min="14" max="16384" width="8.88671875" style="2"/>
  </cols>
  <sheetData>
    <row r="1" spans="1:9" x14ac:dyDescent="0.25">
      <c r="A1" s="4" t="s">
        <v>0</v>
      </c>
      <c r="B1" s="4" t="s">
        <v>1</v>
      </c>
    </row>
    <row r="2" spans="1:9" x14ac:dyDescent="0.25">
      <c r="A2" s="5" t="s">
        <v>2</v>
      </c>
      <c r="B2" s="6"/>
    </row>
    <row r="3" spans="1:9" x14ac:dyDescent="0.25">
      <c r="A3" s="5" t="s">
        <v>3</v>
      </c>
      <c r="B3" s="7">
        <v>3502.88</v>
      </c>
    </row>
    <row r="4" spans="1:9" x14ac:dyDescent="0.25">
      <c r="A4" s="5" t="s">
        <v>4</v>
      </c>
      <c r="B4" s="6"/>
    </row>
    <row r="5" spans="1:9" ht="27.6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</row>
    <row r="6" spans="1:9" x14ac:dyDescent="0.25">
      <c r="A6" s="6" t="s">
        <v>21</v>
      </c>
      <c r="B6" s="7">
        <v>51585611.399999999</v>
      </c>
      <c r="C6" s="7">
        <v>35216686.840000004</v>
      </c>
      <c r="D6" s="7">
        <v>16368924.560000001</v>
      </c>
      <c r="E6" s="7">
        <v>11458247.189999999</v>
      </c>
      <c r="F6" s="7">
        <v>4103542.05</v>
      </c>
      <c r="G6" s="7">
        <v>2186.0700000000002</v>
      </c>
      <c r="H6" s="7">
        <v>5862202.9299999997</v>
      </c>
      <c r="I6" s="7">
        <v>4101355.98</v>
      </c>
    </row>
    <row r="7" spans="1:9" x14ac:dyDescent="0.25">
      <c r="A7" s="6" t="s">
        <v>16</v>
      </c>
      <c r="B7" s="7">
        <v>4446920.67</v>
      </c>
      <c r="C7" s="7">
        <v>3610360.55</v>
      </c>
      <c r="D7" s="7">
        <v>836560.12</v>
      </c>
      <c r="E7" s="7">
        <v>585592.07999999996</v>
      </c>
      <c r="F7" s="7">
        <v>399466.08</v>
      </c>
      <c r="G7" s="7">
        <v>111.72</v>
      </c>
      <c r="H7" s="7">
        <v>570665.82999999996</v>
      </c>
      <c r="I7" s="7">
        <v>399354.36</v>
      </c>
    </row>
    <row r="8" spans="1:9" x14ac:dyDescent="0.25">
      <c r="A8" s="6" t="s">
        <v>19</v>
      </c>
      <c r="B8" s="7">
        <v>21504671.16</v>
      </c>
      <c r="C8" s="7">
        <v>13497614.609999999</v>
      </c>
      <c r="D8" s="7">
        <v>8007056.5499999998</v>
      </c>
      <c r="E8" s="7">
        <v>5604939.5800000001</v>
      </c>
      <c r="F8" s="7">
        <v>1471665.1</v>
      </c>
      <c r="G8" s="7">
        <v>1069.3399999999999</v>
      </c>
      <c r="H8" s="7">
        <v>2102378.71</v>
      </c>
      <c r="I8" s="7">
        <v>1470595.76</v>
      </c>
    </row>
    <row r="9" spans="1:9" x14ac:dyDescent="0.25">
      <c r="A9" s="6" t="s">
        <v>14</v>
      </c>
      <c r="B9" s="7">
        <v>14631524.439999999</v>
      </c>
      <c r="C9" s="7">
        <v>9856372.5399999991</v>
      </c>
      <c r="D9" s="7">
        <v>4775151.9000000004</v>
      </c>
      <c r="E9" s="7">
        <v>3342606.33</v>
      </c>
      <c r="F9" s="7">
        <v>0</v>
      </c>
      <c r="G9" s="7">
        <v>0</v>
      </c>
      <c r="H9" s="7">
        <v>0</v>
      </c>
      <c r="I9" s="7">
        <v>0</v>
      </c>
    </row>
    <row r="10" spans="1:9" x14ac:dyDescent="0.25">
      <c r="A10" s="6" t="s">
        <v>15</v>
      </c>
      <c r="B10" s="7">
        <v>3184450.21</v>
      </c>
      <c r="C10" s="7">
        <v>2022354.22</v>
      </c>
      <c r="D10" s="7">
        <v>1162095.99</v>
      </c>
      <c r="E10" s="7">
        <v>813467.19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5">
      <c r="A11" s="6" t="s">
        <v>18</v>
      </c>
      <c r="B11" s="7">
        <v>2693099.29</v>
      </c>
      <c r="C11" s="7">
        <v>1680589.3</v>
      </c>
      <c r="D11" s="7">
        <v>1012509.99</v>
      </c>
      <c r="E11" s="7">
        <v>708756.99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5">
      <c r="A12" s="6" t="s">
        <v>17</v>
      </c>
      <c r="B12" s="7">
        <v>18638513.559999999</v>
      </c>
      <c r="C12" s="7">
        <v>12378382.35</v>
      </c>
      <c r="D12" s="7">
        <v>6260131.21</v>
      </c>
      <c r="E12" s="7">
        <v>4382091.8499999996</v>
      </c>
      <c r="F12" s="7">
        <v>0</v>
      </c>
      <c r="G12" s="7">
        <v>0</v>
      </c>
      <c r="H12" s="7">
        <v>0</v>
      </c>
      <c r="I12" s="7">
        <v>0</v>
      </c>
    </row>
    <row r="13" spans="1:9" ht="14.4" thickBot="1" x14ac:dyDescent="0.3">
      <c r="A13" s="6" t="s">
        <v>20</v>
      </c>
      <c r="B13" s="7">
        <v>165151493.16999999</v>
      </c>
      <c r="C13" s="7">
        <v>105042918.56</v>
      </c>
      <c r="D13" s="7">
        <v>60108574.609999999</v>
      </c>
      <c r="E13" s="7">
        <v>42076002.229999997</v>
      </c>
      <c r="F13" s="7">
        <v>0</v>
      </c>
      <c r="G13" s="7">
        <v>0</v>
      </c>
      <c r="H13" s="7">
        <v>0</v>
      </c>
      <c r="I13" s="7">
        <v>0</v>
      </c>
    </row>
    <row r="14" spans="1:9" ht="14.4" thickTop="1" x14ac:dyDescent="0.25">
      <c r="G14" s="17">
        <f>SUM(G6:G13)</f>
        <v>3367.13</v>
      </c>
      <c r="I14" s="17">
        <f>SUM(I6:I13)</f>
        <v>5971306.0999999996</v>
      </c>
    </row>
    <row r="15" spans="1:9" x14ac:dyDescent="0.25">
      <c r="A15" s="4" t="s">
        <v>0</v>
      </c>
      <c r="B15" s="4" t="s">
        <v>1</v>
      </c>
    </row>
    <row r="16" spans="1:9" ht="27.6" x14ac:dyDescent="0.25">
      <c r="A16" s="5" t="s">
        <v>22</v>
      </c>
      <c r="B16" s="6"/>
    </row>
    <row r="17" spans="1:15" ht="27.6" x14ac:dyDescent="0.25">
      <c r="A17" s="4" t="s">
        <v>5</v>
      </c>
      <c r="B17" s="4" t="s">
        <v>23</v>
      </c>
      <c r="C17" s="4" t="s">
        <v>24</v>
      </c>
      <c r="D17" s="4" t="s">
        <v>25</v>
      </c>
      <c r="E17" s="4" t="s">
        <v>8</v>
      </c>
      <c r="F17" s="4" t="s">
        <v>26</v>
      </c>
      <c r="G17" s="4" t="s">
        <v>11</v>
      </c>
      <c r="H17" s="4" t="s">
        <v>27</v>
      </c>
      <c r="I17" s="4" t="s">
        <v>28</v>
      </c>
    </row>
    <row r="18" spans="1:15" ht="27.6" x14ac:dyDescent="0.25">
      <c r="A18" s="6" t="s">
        <v>29</v>
      </c>
      <c r="B18" s="7">
        <v>3601.11</v>
      </c>
      <c r="C18" s="7">
        <v>60018.5</v>
      </c>
      <c r="D18" s="7">
        <v>47075.54</v>
      </c>
      <c r="E18" s="7">
        <v>49476.28</v>
      </c>
      <c r="F18" s="7">
        <v>11071259.869999999</v>
      </c>
      <c r="G18" s="7">
        <v>6.61</v>
      </c>
      <c r="H18" s="7">
        <v>49476.28</v>
      </c>
      <c r="I18" s="7">
        <v>49469.67</v>
      </c>
    </row>
    <row r="19" spans="1:15" ht="27.6" x14ac:dyDescent="0.25">
      <c r="A19" s="6" t="s">
        <v>34</v>
      </c>
      <c r="B19" s="7">
        <v>287361.08</v>
      </c>
      <c r="C19" s="7">
        <v>4789351.34</v>
      </c>
      <c r="D19" s="7">
        <v>187945.46</v>
      </c>
      <c r="E19" s="7">
        <v>379519.51</v>
      </c>
      <c r="F19" s="7">
        <v>29965582.239999998</v>
      </c>
      <c r="G19" s="7">
        <v>50.69</v>
      </c>
      <c r="H19" s="7">
        <v>379519.51</v>
      </c>
      <c r="I19" s="7">
        <v>379468.82</v>
      </c>
    </row>
    <row r="20" spans="1:15" ht="27.6" x14ac:dyDescent="0.25">
      <c r="A20" s="6" t="s">
        <v>31</v>
      </c>
      <c r="B20" s="7">
        <v>21452.34</v>
      </c>
      <c r="C20" s="7">
        <v>357539</v>
      </c>
      <c r="D20" s="7">
        <v>12087.43</v>
      </c>
      <c r="E20" s="7">
        <v>26388.99</v>
      </c>
      <c r="F20" s="7">
        <v>6554117.9800000004</v>
      </c>
      <c r="G20" s="7">
        <v>3.53</v>
      </c>
      <c r="H20" s="7">
        <v>26388.99</v>
      </c>
      <c r="I20" s="7">
        <v>26385.46</v>
      </c>
    </row>
    <row r="21" spans="1:15" ht="27.6" x14ac:dyDescent="0.25">
      <c r="A21" s="6" t="s">
        <v>32</v>
      </c>
      <c r="B21" s="7">
        <v>56652.88</v>
      </c>
      <c r="C21" s="7">
        <v>944214.67</v>
      </c>
      <c r="D21" s="7">
        <v>0</v>
      </c>
      <c r="E21" s="7">
        <v>37768.589999999997</v>
      </c>
      <c r="F21" s="7">
        <v>8645277.5800000001</v>
      </c>
      <c r="G21" s="7">
        <v>5.04</v>
      </c>
      <c r="H21" s="7">
        <v>37768.589999999997</v>
      </c>
      <c r="I21" s="7">
        <v>37763.550000000003</v>
      </c>
    </row>
    <row r="22" spans="1:15" ht="27.6" x14ac:dyDescent="0.25">
      <c r="A22" s="6" t="s">
        <v>33</v>
      </c>
      <c r="B22" s="7">
        <v>36100.03</v>
      </c>
      <c r="C22" s="7">
        <v>601667.17000000004</v>
      </c>
      <c r="D22" s="7">
        <v>55770.19</v>
      </c>
      <c r="E22" s="7">
        <v>79836.88</v>
      </c>
      <c r="F22" s="7">
        <v>12418312.5</v>
      </c>
      <c r="G22" s="7">
        <v>10.66</v>
      </c>
      <c r="H22" s="7">
        <v>79836.88</v>
      </c>
      <c r="I22" s="7">
        <v>79826.22</v>
      </c>
    </row>
    <row r="23" spans="1:15" ht="27.6" x14ac:dyDescent="0.25">
      <c r="A23" s="6" t="s">
        <v>30</v>
      </c>
      <c r="B23" s="7">
        <v>157494.35999999999</v>
      </c>
      <c r="C23" s="7">
        <v>2624906</v>
      </c>
      <c r="D23" s="7">
        <v>102429.31</v>
      </c>
      <c r="E23" s="7">
        <v>207425.55</v>
      </c>
      <c r="F23" s="7">
        <v>10202525.310000001</v>
      </c>
      <c r="G23" s="7">
        <v>27.7</v>
      </c>
      <c r="H23" s="7">
        <v>207425.55</v>
      </c>
      <c r="I23" s="7">
        <v>207397.85</v>
      </c>
    </row>
    <row r="24" spans="1:15" ht="28.2" thickBot="1" x14ac:dyDescent="0.3">
      <c r="A24" s="6" t="s">
        <v>35</v>
      </c>
      <c r="B24" s="7">
        <v>34999.26</v>
      </c>
      <c r="C24" s="7">
        <v>583321</v>
      </c>
      <c r="D24" s="7">
        <v>43835.3</v>
      </c>
      <c r="E24" s="7">
        <v>67168.14</v>
      </c>
      <c r="F24" s="7">
        <v>9069487.4800000004</v>
      </c>
      <c r="G24" s="7">
        <v>8.9700000000000006</v>
      </c>
      <c r="H24" s="7">
        <v>67168.14</v>
      </c>
      <c r="I24" s="7">
        <v>67159.17</v>
      </c>
    </row>
    <row r="25" spans="1:15" ht="14.4" thickTop="1" x14ac:dyDescent="0.25">
      <c r="G25" s="17">
        <f>SUM(G18:G24)</f>
        <v>113.2</v>
      </c>
      <c r="I25" s="17">
        <f>SUM(I18:I24)</f>
        <v>847470.74</v>
      </c>
    </row>
    <row r="26" spans="1:15" x14ac:dyDescent="0.25">
      <c r="G26" s="3"/>
    </row>
    <row r="27" spans="1:15" ht="27.6" x14ac:dyDescent="0.25">
      <c r="A27" s="4" t="s">
        <v>5</v>
      </c>
      <c r="B27" s="4" t="s">
        <v>36</v>
      </c>
      <c r="C27" s="4" t="s">
        <v>37</v>
      </c>
      <c r="D27" s="4" t="s">
        <v>38</v>
      </c>
      <c r="E27" s="4" t="s">
        <v>39</v>
      </c>
      <c r="F27" s="4" t="s">
        <v>40</v>
      </c>
      <c r="G27" s="4" t="s">
        <v>41</v>
      </c>
      <c r="H27" s="4" t="s">
        <v>42</v>
      </c>
      <c r="I27" s="4" t="s">
        <v>8</v>
      </c>
      <c r="J27" s="4" t="s">
        <v>26</v>
      </c>
      <c r="K27" s="4" t="s">
        <v>11</v>
      </c>
      <c r="L27" s="4" t="s">
        <v>27</v>
      </c>
      <c r="M27" s="4" t="s">
        <v>28</v>
      </c>
    </row>
    <row r="28" spans="1:15" ht="27.6" x14ac:dyDescent="0.25">
      <c r="A28" s="6" t="s">
        <v>43</v>
      </c>
      <c r="B28" s="7">
        <v>436868.8</v>
      </c>
      <c r="C28" s="7">
        <v>7281146.6699999999</v>
      </c>
      <c r="D28" s="7">
        <v>3059211</v>
      </c>
      <c r="E28" s="7">
        <v>168877.43</v>
      </c>
      <c r="F28" s="7">
        <v>0</v>
      </c>
      <c r="G28" s="7">
        <v>0</v>
      </c>
      <c r="H28" s="7">
        <v>0</v>
      </c>
      <c r="I28" s="7">
        <v>168877.43</v>
      </c>
      <c r="J28" s="7">
        <v>16807559.359999999</v>
      </c>
      <c r="K28" s="7">
        <v>22.55</v>
      </c>
      <c r="L28" s="7">
        <v>168877.43</v>
      </c>
      <c r="M28" s="7">
        <v>168854.88</v>
      </c>
    </row>
    <row r="29" spans="1:15" ht="28.2" thickBot="1" x14ac:dyDescent="0.3">
      <c r="A29" s="6" t="s">
        <v>47</v>
      </c>
      <c r="B29" s="7">
        <v>1371838.56</v>
      </c>
      <c r="C29" s="7">
        <v>22863975.989999998</v>
      </c>
      <c r="D29" s="7">
        <v>25920723.370000001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26500000</v>
      </c>
      <c r="K29" s="7">
        <v>0</v>
      </c>
      <c r="L29" s="7">
        <v>0</v>
      </c>
      <c r="M29" s="7">
        <v>0</v>
      </c>
    </row>
    <row r="30" spans="1:15" ht="14.4" thickTop="1" x14ac:dyDescent="0.25">
      <c r="K30" s="3"/>
      <c r="L30" s="13"/>
      <c r="M30" s="18">
        <f>SUM(M28:M29)</f>
        <v>168854.88</v>
      </c>
      <c r="N30" s="13"/>
      <c r="O30" s="13"/>
    </row>
    <row r="31" spans="1:15" ht="14.4" thickBot="1" x14ac:dyDescent="0.3">
      <c r="L31" s="14"/>
      <c r="M31" s="1">
        <v>-2596.4699999999998</v>
      </c>
      <c r="N31" s="15" t="s">
        <v>48</v>
      </c>
      <c r="O31" s="14"/>
    </row>
    <row r="32" spans="1:15" ht="14.4" thickTop="1" x14ac:dyDescent="0.25">
      <c r="L32" s="16"/>
      <c r="M32" s="19">
        <f>M30+M31</f>
        <v>166258.41</v>
      </c>
      <c r="N32" s="14" t="s">
        <v>49</v>
      </c>
      <c r="O32" s="14"/>
    </row>
    <row r="33" spans="12:15" x14ac:dyDescent="0.25">
      <c r="L33" s="14"/>
      <c r="M33" s="14"/>
      <c r="N33" s="14"/>
      <c r="O3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QTR1</vt:lpstr>
      <vt:lpstr>Fort Dodge Q1 Overpayment</vt:lpstr>
      <vt:lpstr>QTR2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Floyd</dc:creator>
  <cp:lastModifiedBy>Lewison, Barbara [IDR]</cp:lastModifiedBy>
  <dcterms:created xsi:type="dcterms:W3CDTF">2023-11-21T08:20:39Z</dcterms:created>
  <dcterms:modified xsi:type="dcterms:W3CDTF">2024-02-26T16:44:11Z</dcterms:modified>
</cp:coreProperties>
</file>